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3d модели и обычн фото\"/>
    </mc:Choice>
  </mc:AlternateContent>
  <xr:revisionPtr revIDLastSave="0" documentId="13_ncr:1_{33EA3B5E-F9D1-4D2E-A19E-9E1BD7C948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7" i="1"/>
  <c r="D5" i="1"/>
  <c r="D3" i="1"/>
  <c r="E13" i="1"/>
  <c r="C5" i="1"/>
  <c r="D6" i="1"/>
  <c r="E6" i="1" s="1"/>
  <c r="C6" i="1"/>
  <c r="D4" i="1"/>
  <c r="C4" i="1"/>
  <c r="E4" i="1" s="1"/>
  <c r="C3" i="1"/>
  <c r="A3" i="1"/>
  <c r="A4" i="1" s="1"/>
  <c r="A5" i="1" s="1"/>
  <c r="A6" i="1" s="1"/>
  <c r="E3" i="1" l="1"/>
  <c r="E5" i="1"/>
  <c r="E10" i="1" s="1"/>
  <c r="E8" i="1" l="1"/>
  <c r="E14" i="1"/>
</calcChain>
</file>

<file path=xl/sharedStrings.xml><?xml version="1.0" encoding="utf-8"?>
<sst xmlns="http://schemas.openxmlformats.org/spreadsheetml/2006/main" count="16" uniqueCount="15">
  <si>
    <t>№ п/п</t>
  </si>
  <si>
    <t>Наименование затратной части</t>
  </si>
  <si>
    <t>кол-во</t>
  </si>
  <si>
    <t>сумма мес</t>
  </si>
  <si>
    <t>заработная плата</t>
  </si>
  <si>
    <t>электроэнергия</t>
  </si>
  <si>
    <t>сырье коэф. 7,2</t>
  </si>
  <si>
    <t>расчет себестоимости 1 кг древесного угля, производительность 300 тн/мес.</t>
  </si>
  <si>
    <t>цена 1 м3, кВт</t>
  </si>
  <si>
    <t>прочие расходы 1р./кг</t>
  </si>
  <si>
    <t>ИТОГО по производству</t>
  </si>
  <si>
    <t>с/с 1 кг древесного угля</t>
  </si>
  <si>
    <t>реализация на 01.06.24 г. 38 руб./кг опт крупный</t>
  </si>
  <si>
    <t>реализация на 01.06.24 г. 45 руб./кг опт мелкий</t>
  </si>
  <si>
    <t>маржа до н/о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</si>
</sst>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1" applyFont="1"/>
    <xf numFmtId="0" fontId="0" fillId="0" borderId="1" xfId="0" applyBorder="1"/>
    <xf numFmtId="164" fontId="0" fillId="0" borderId="1" xfId="1" applyFont="1" applyBorder="1"/>
    <xf numFmtId="0" fontId="0" fillId="0" borderId="0" xfId="0" applyAlignment="1"/>
    <xf numFmtId="0" fontId="0" fillId="0" borderId="1" xfId="0" applyBorder="1" applyAlignment="1">
      <alignment horizontal="left"/>
    </xf>
    <xf numFmtId="164" fontId="3" fillId="0" borderId="0" xfId="1" applyFont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164" fontId="2" fillId="2" borderId="1" xfId="1" applyFont="1" applyFill="1" applyBorder="1"/>
    <xf numFmtId="164" fontId="3" fillId="2" borderId="1" xfId="1" applyFont="1" applyFill="1" applyBorder="1"/>
    <xf numFmtId="164" fontId="2" fillId="0" borderId="0" xfId="1" applyFont="1"/>
    <xf numFmtId="0" fontId="2" fillId="2" borderId="1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topLeftCell="B1" zoomScale="130" zoomScaleNormal="130" workbookViewId="0">
      <selection activeCell="F17" sqref="F17"/>
    </sheetView>
  </sheetViews>
  <sheetFormatPr defaultRowHeight="15" x14ac:dyDescent="0.25"/>
  <cols>
    <col min="2" max="2" width="30.28515625" bestFit="1" customWidth="1"/>
    <col min="4" max="4" width="16.140625" style="1" customWidth="1"/>
    <col min="5" max="5" width="23.85546875" style="1" customWidth="1"/>
    <col min="6" max="6" width="47.7109375" style="1" bestFit="1" customWidth="1"/>
    <col min="7" max="7" width="9.140625" style="1"/>
  </cols>
  <sheetData>
    <row r="1" spans="1:6" ht="28.5" customHeight="1" x14ac:dyDescent="0.25">
      <c r="A1" s="12" t="s">
        <v>7</v>
      </c>
      <c r="B1" s="12"/>
      <c r="C1" s="12"/>
      <c r="D1" s="12"/>
      <c r="E1" s="12"/>
      <c r="F1" s="4"/>
    </row>
    <row r="2" spans="1:6" ht="24" customHeight="1" x14ac:dyDescent="0.25">
      <c r="A2" s="7" t="s">
        <v>0</v>
      </c>
      <c r="B2" s="8" t="s">
        <v>1</v>
      </c>
      <c r="C2" s="8" t="s">
        <v>2</v>
      </c>
      <c r="D2" s="9" t="s">
        <v>8</v>
      </c>
      <c r="E2" s="9" t="s">
        <v>3</v>
      </c>
    </row>
    <row r="3" spans="1:6" x14ac:dyDescent="0.25">
      <c r="A3" s="5">
        <f>1</f>
        <v>1</v>
      </c>
      <c r="B3" s="2" t="s">
        <v>6</v>
      </c>
      <c r="C3" s="2">
        <f>7.2*300</f>
        <v>2160</v>
      </c>
      <c r="D3" s="3">
        <f>2000</f>
        <v>2000</v>
      </c>
      <c r="E3" s="3">
        <f>C3*D3</f>
        <v>4320000</v>
      </c>
    </row>
    <row r="4" spans="1:6" x14ac:dyDescent="0.25">
      <c r="A4" s="5">
        <f>A3+1</f>
        <v>2</v>
      </c>
      <c r="B4" s="2" t="s">
        <v>4</v>
      </c>
      <c r="C4" s="2">
        <f>9</f>
        <v>9</v>
      </c>
      <c r="D4" s="3">
        <f>50000</f>
        <v>50000</v>
      </c>
      <c r="E4" s="3">
        <f>C4*D4</f>
        <v>450000</v>
      </c>
    </row>
    <row r="5" spans="1:6" x14ac:dyDescent="0.25">
      <c r="A5" s="5">
        <f t="shared" ref="A5:A6" si="0">A4+1</f>
        <v>3</v>
      </c>
      <c r="B5" s="2" t="s">
        <v>5</v>
      </c>
      <c r="C5" s="2">
        <f>39030</f>
        <v>39030</v>
      </c>
      <c r="D5" s="3">
        <f>8</f>
        <v>8</v>
      </c>
      <c r="E5" s="3">
        <f>C5*D5</f>
        <v>312240</v>
      </c>
    </row>
    <row r="6" spans="1:6" x14ac:dyDescent="0.25">
      <c r="A6" s="5">
        <f t="shared" si="0"/>
        <v>4</v>
      </c>
      <c r="B6" s="2" t="s">
        <v>9</v>
      </c>
      <c r="C6" s="2">
        <f>1</f>
        <v>1</v>
      </c>
      <c r="D6" s="3">
        <f>C6*300000</f>
        <v>300000</v>
      </c>
      <c r="E6" s="3">
        <f>C6*D6</f>
        <v>300000</v>
      </c>
    </row>
    <row r="7" spans="1:6" x14ac:dyDescent="0.25">
      <c r="E7" s="3">
        <f>SUM(E3:E6)</f>
        <v>5382240</v>
      </c>
      <c r="F7" s="6" t="s">
        <v>10</v>
      </c>
    </row>
    <row r="8" spans="1:6" x14ac:dyDescent="0.25">
      <c r="E8" s="10">
        <f>E7/300000</f>
        <v>17.940799999999999</v>
      </c>
      <c r="F8" s="6" t="s">
        <v>11</v>
      </c>
    </row>
    <row r="9" spans="1:6" x14ac:dyDescent="0.25">
      <c r="E9" s="1">
        <f>300000*38</f>
        <v>11400000</v>
      </c>
      <c r="F9" s="6" t="s">
        <v>12</v>
      </c>
    </row>
    <row r="10" spans="1:6" x14ac:dyDescent="0.25">
      <c r="E10" s="11">
        <f>E9-E7</f>
        <v>6017760</v>
      </c>
      <c r="F10" s="6" t="s">
        <v>14</v>
      </c>
    </row>
    <row r="13" spans="1:6" x14ac:dyDescent="0.25">
      <c r="E13" s="1">
        <f>300000*45</f>
        <v>13500000</v>
      </c>
      <c r="F13" s="6" t="s">
        <v>13</v>
      </c>
    </row>
    <row r="14" spans="1:6" x14ac:dyDescent="0.25">
      <c r="E14" s="11">
        <f>E13-E7</f>
        <v>8117760</v>
      </c>
      <c r="F14" s="6" t="s">
        <v>14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2023-08-24T11:59:46Z</dcterms:created>
  <dcterms:modified xsi:type="dcterms:W3CDTF">2024-11-28T13:17:23Z</dcterms:modified>
</cp:coreProperties>
</file>